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I76" i="1" s="1"/>
  <c r="H76" i="1"/>
  <c r="G76" i="1"/>
  <c r="F76" i="1"/>
  <c r="E76" i="1"/>
  <c r="D76" i="1"/>
  <c r="F75" i="1"/>
  <c r="I75" i="1" s="1"/>
  <c r="F74" i="1"/>
  <c r="I74" i="1" s="1"/>
  <c r="F73" i="1"/>
  <c r="I73" i="1" s="1"/>
  <c r="I72" i="1" s="1"/>
  <c r="H72" i="1"/>
  <c r="G72" i="1"/>
  <c r="F72" i="1"/>
  <c r="E72" i="1"/>
  <c r="D72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I64" i="1" s="1"/>
  <c r="H64" i="1"/>
  <c r="G64" i="1"/>
  <c r="F64" i="1"/>
  <c r="E64" i="1"/>
  <c r="D64" i="1"/>
  <c r="F63" i="1"/>
  <c r="I63" i="1" s="1"/>
  <c r="F62" i="1"/>
  <c r="I62" i="1" s="1"/>
  <c r="F61" i="1"/>
  <c r="I61" i="1" s="1"/>
  <c r="I60" i="1" s="1"/>
  <c r="H60" i="1"/>
  <c r="G60" i="1"/>
  <c r="F60" i="1"/>
  <c r="E60" i="1"/>
  <c r="D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I50" i="1" s="1"/>
  <c r="H50" i="1"/>
  <c r="G50" i="1"/>
  <c r="F50" i="1"/>
  <c r="E50" i="1"/>
  <c r="D50" i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I40" i="1" s="1"/>
  <c r="H40" i="1"/>
  <c r="G40" i="1"/>
  <c r="F40" i="1"/>
  <c r="E40" i="1"/>
  <c r="D40" i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I20" i="1" s="1"/>
  <c r="H20" i="1"/>
  <c r="G20" i="1"/>
  <c r="F20" i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I84" i="1" s="1"/>
  <c r="H12" i="1"/>
  <c r="H84" i="1" s="1"/>
  <c r="G12" i="1"/>
  <c r="G84" i="1" s="1"/>
  <c r="F12" i="1"/>
  <c r="F84" i="1" s="1"/>
  <c r="E12" i="1"/>
  <c r="E84" i="1" s="1"/>
  <c r="D12" i="1"/>
  <c r="D84" i="1" s="1"/>
  <c r="B6" i="1"/>
  <c r="B3" i="1"/>
  <c r="O58" i="1" l="1"/>
  <c r="O57" i="1"/>
  <c r="O56" i="1"/>
  <c r="O55" i="1"/>
  <c r="O54" i="1"/>
  <c r="O53" i="1"/>
  <c r="O52" i="1"/>
  <c r="O51" i="1"/>
  <c r="O50" i="1"/>
  <c r="N49" i="1"/>
</calcChain>
</file>

<file path=xl/sharedStrings.xml><?xml version="1.0" encoding="utf-8"?>
<sst xmlns="http://schemas.openxmlformats.org/spreadsheetml/2006/main" count="85" uniqueCount="85">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</sst>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2" fillId="0" borderId="0" xfId="0" applyFont="1" applyBorder="1"/>
    <xf numFmtId="164" fontId="9" fillId="0" borderId="17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1775113</xdr:colOff>
      <xdr:row>87</xdr:row>
      <xdr:rowOff>0</xdr:rowOff>
    </xdr:from>
    <xdr:to>
      <xdr:col>3</xdr:col>
      <xdr:colOff>613518</xdr:colOff>
      <xdr:row>91</xdr:row>
      <xdr:rowOff>21609</xdr:rowOff>
    </xdr:to>
    <xdr:sp macro="" textlink="">
      <xdr:nvSpPr>
        <xdr:cNvPr id="6" name="5 CuadroTexto">
          <a:extLst/>
        </xdr:cNvPr>
        <xdr:cNvSpPr txBox="1"/>
      </xdr:nvSpPr>
      <xdr:spPr>
        <a:xfrm>
          <a:off x="2641022" y="15872114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4</xdr:col>
      <xdr:colOff>86591</xdr:colOff>
      <xdr:row>87</xdr:row>
      <xdr:rowOff>0</xdr:rowOff>
    </xdr:from>
    <xdr:to>
      <xdr:col>6</xdr:col>
      <xdr:colOff>891338</xdr:colOff>
      <xdr:row>91</xdr:row>
      <xdr:rowOff>54764</xdr:rowOff>
    </xdr:to>
    <xdr:sp macro="" textlink="">
      <xdr:nvSpPr>
        <xdr:cNvPr id="7" name="8 CuadroTexto">
          <a:extLst/>
        </xdr:cNvPr>
        <xdr:cNvSpPr txBox="1"/>
      </xdr:nvSpPr>
      <xdr:spPr>
        <a:xfrm>
          <a:off x="5896841" y="15872114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(Miles de pesos)</v>
          </cell>
        </row>
      </sheetData>
      <sheetData sheetId="8">
        <row r="5">
          <cell r="B5" t="str">
            <v xml:space="preserve">INGRESOS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topLeftCell="A76" zoomScale="110" zoomScaleNormal="100" zoomScaleSheetLayoutView="110" workbookViewId="0">
      <selection activeCell="C83" sqref="C83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x14ac:dyDescent="0.15">
      <c r="B1" s="33"/>
      <c r="C1" s="33"/>
      <c r="D1" s="33"/>
      <c r="E1" s="33"/>
      <c r="F1" s="33"/>
      <c r="G1" s="33"/>
      <c r="H1" s="33"/>
      <c r="I1" s="33"/>
    </row>
    <row r="2" spans="2:13" ht="16.5" customHeight="1" thickBot="1" x14ac:dyDescent="0.2"/>
    <row r="3" spans="2:13" ht="16.5" customHeight="1" x14ac:dyDescent="0.15">
      <c r="B3" s="46" t="str">
        <f>+[1]INGRESOS!B5</f>
        <v xml:space="preserve">INGRESOS </v>
      </c>
      <c r="C3" s="47"/>
      <c r="D3" s="47"/>
      <c r="E3" s="47"/>
      <c r="F3" s="47"/>
      <c r="G3" s="47"/>
      <c r="H3" s="47"/>
      <c r="I3" s="48"/>
    </row>
    <row r="4" spans="2:13" ht="16.5" customHeight="1" x14ac:dyDescent="0.15">
      <c r="B4" s="49" t="s">
        <v>0</v>
      </c>
      <c r="C4" s="50"/>
      <c r="D4" s="50"/>
      <c r="E4" s="50"/>
      <c r="F4" s="50"/>
      <c r="G4" s="50"/>
      <c r="H4" s="50"/>
      <c r="I4" s="51"/>
    </row>
    <row r="5" spans="2:13" ht="16.5" customHeight="1" x14ac:dyDescent="0.15">
      <c r="B5" s="52" t="s">
        <v>1</v>
      </c>
      <c r="C5" s="53"/>
      <c r="D5" s="53"/>
      <c r="E5" s="53"/>
      <c r="F5" s="53"/>
      <c r="G5" s="53"/>
      <c r="H5" s="53"/>
      <c r="I5" s="54"/>
    </row>
    <row r="6" spans="2:13" ht="16.5" customHeight="1" x14ac:dyDescent="0.15">
      <c r="B6" s="52" t="str">
        <f>+'[1]ANALITICO ING'!B5:J5</f>
        <v>(Miles de pesos)</v>
      </c>
      <c r="C6" s="53"/>
      <c r="D6" s="53"/>
      <c r="E6" s="53"/>
      <c r="F6" s="53"/>
      <c r="G6" s="53"/>
      <c r="H6" s="53"/>
      <c r="I6" s="54"/>
    </row>
    <row r="7" spans="2:13" ht="9.75" customHeight="1" thickBot="1" x14ac:dyDescent="0.2">
      <c r="B7" s="55"/>
      <c r="C7" s="56"/>
      <c r="D7" s="56"/>
      <c r="E7" s="56"/>
      <c r="F7" s="56"/>
      <c r="G7" s="56"/>
      <c r="H7" s="56"/>
      <c r="I7" s="57"/>
    </row>
    <row r="8" spans="2:13" ht="13.5" customHeight="1" thickBot="1" x14ac:dyDescent="0.2">
      <c r="B8" s="2"/>
      <c r="C8" s="2"/>
      <c r="D8" s="2"/>
      <c r="E8" s="2"/>
      <c r="F8" s="2"/>
      <c r="G8" s="2"/>
      <c r="H8" s="2"/>
      <c r="I8" s="2"/>
    </row>
    <row r="9" spans="2:13" ht="24.75" customHeight="1" thickBot="1" x14ac:dyDescent="0.2">
      <c r="B9" s="38" t="s">
        <v>2</v>
      </c>
      <c r="C9" s="39"/>
      <c r="D9" s="58" t="s">
        <v>3</v>
      </c>
      <c r="E9" s="59"/>
      <c r="F9" s="59"/>
      <c r="G9" s="59"/>
      <c r="H9" s="60"/>
      <c r="I9" s="61" t="s">
        <v>4</v>
      </c>
    </row>
    <row r="10" spans="2:13" ht="14.25" customHeight="1" thickBot="1" x14ac:dyDescent="0.2">
      <c r="B10" s="40"/>
      <c r="C10" s="41"/>
      <c r="D10" s="3" t="s">
        <v>5</v>
      </c>
      <c r="E10" s="4" t="s">
        <v>6</v>
      </c>
      <c r="F10" s="3" t="s">
        <v>7</v>
      </c>
      <c r="G10" s="3" t="s">
        <v>8</v>
      </c>
      <c r="H10" s="3" t="s">
        <v>9</v>
      </c>
      <c r="I10" s="62"/>
    </row>
    <row r="11" spans="2:13" ht="14.25" customHeight="1" thickBot="1" x14ac:dyDescent="0.2">
      <c r="B11" s="42"/>
      <c r="C11" s="43"/>
      <c r="D11" s="5">
        <v>1</v>
      </c>
      <c r="E11" s="5">
        <v>2</v>
      </c>
      <c r="F11" s="5" t="s">
        <v>10</v>
      </c>
      <c r="G11" s="5">
        <v>4</v>
      </c>
      <c r="H11" s="5">
        <v>5</v>
      </c>
      <c r="I11" s="5" t="s">
        <v>11</v>
      </c>
      <c r="K11" s="8"/>
    </row>
    <row r="12" spans="2:13" ht="14.25" customHeight="1" x14ac:dyDescent="0.15">
      <c r="B12" s="44" t="s">
        <v>12</v>
      </c>
      <c r="C12" s="45"/>
      <c r="D12" s="6">
        <f t="shared" ref="D12:I12" si="0">SUM(D13:D19)</f>
        <v>72910.667000000016</v>
      </c>
      <c r="E12" s="6">
        <f t="shared" si="0"/>
        <v>3145.2200000000003</v>
      </c>
      <c r="F12" s="6">
        <f t="shared" si="0"/>
        <v>76055.887000000002</v>
      </c>
      <c r="G12" s="6">
        <f t="shared" si="0"/>
        <v>75849.892999999996</v>
      </c>
      <c r="H12" s="6">
        <f t="shared" si="0"/>
        <v>75849.892999999996</v>
      </c>
      <c r="I12" s="7">
        <f t="shared" si="0"/>
        <v>205.99399999999454</v>
      </c>
      <c r="K12" s="14"/>
      <c r="M12" s="15"/>
    </row>
    <row r="13" spans="2:13" ht="14.25" customHeight="1" x14ac:dyDescent="0.15">
      <c r="B13" s="9"/>
      <c r="C13" s="10" t="s">
        <v>13</v>
      </c>
      <c r="D13" s="11">
        <v>39024.5</v>
      </c>
      <c r="E13" s="12">
        <v>862.1</v>
      </c>
      <c r="F13" s="11">
        <f t="shared" ref="F13:F19" si="1">D13+E13</f>
        <v>39886.6</v>
      </c>
      <c r="G13" s="24">
        <v>39853.26</v>
      </c>
      <c r="H13" s="24">
        <v>39853.26</v>
      </c>
      <c r="I13" s="13">
        <f t="shared" ref="I13:I19" si="2">F13-G13</f>
        <v>33.339999999996508</v>
      </c>
      <c r="M13" s="15"/>
    </row>
    <row r="14" spans="2:13" ht="14.25" customHeight="1" x14ac:dyDescent="0.15">
      <c r="B14" s="9"/>
      <c r="C14" s="10" t="s">
        <v>14</v>
      </c>
      <c r="D14" s="11">
        <v>1230</v>
      </c>
      <c r="E14" s="12">
        <v>123.67</v>
      </c>
      <c r="F14" s="11">
        <f t="shared" si="1"/>
        <v>1353.67</v>
      </c>
      <c r="G14" s="34">
        <v>1353.67</v>
      </c>
      <c r="H14" s="34">
        <v>1353.67</v>
      </c>
      <c r="I14" s="13">
        <f t="shared" si="2"/>
        <v>0</v>
      </c>
      <c r="J14" s="19"/>
      <c r="K14" s="20"/>
      <c r="M14" s="15"/>
    </row>
    <row r="15" spans="2:13" ht="14.25" customHeight="1" x14ac:dyDescent="0.15">
      <c r="B15" s="9"/>
      <c r="C15" s="10" t="s">
        <v>15</v>
      </c>
      <c r="D15" s="16">
        <v>15293.8</v>
      </c>
      <c r="E15" s="17">
        <v>683.38</v>
      </c>
      <c r="F15" s="16">
        <f t="shared" si="1"/>
        <v>15977.179999999998</v>
      </c>
      <c r="G15" s="24">
        <v>15977.19</v>
      </c>
      <c r="H15" s="24">
        <v>15977.19</v>
      </c>
      <c r="I15" s="18">
        <f>F15-G15</f>
        <v>-1.0000000002037268E-2</v>
      </c>
      <c r="M15" s="15"/>
    </row>
    <row r="16" spans="2:13" ht="14.25" customHeight="1" x14ac:dyDescent="0.15">
      <c r="B16" s="9"/>
      <c r="C16" s="10" t="s">
        <v>16</v>
      </c>
      <c r="D16" s="11">
        <v>7987</v>
      </c>
      <c r="E16" s="12">
        <v>1487.69</v>
      </c>
      <c r="F16" s="11">
        <f t="shared" si="1"/>
        <v>9474.69</v>
      </c>
      <c r="G16" s="24">
        <v>9473.93</v>
      </c>
      <c r="H16" s="24">
        <v>9473.93</v>
      </c>
      <c r="I16" s="13">
        <f t="shared" si="2"/>
        <v>0.76000000000021828</v>
      </c>
      <c r="M16" s="15"/>
    </row>
    <row r="17" spans="2:13" ht="14.25" customHeight="1" x14ac:dyDescent="0.15">
      <c r="B17" s="9"/>
      <c r="C17" s="10" t="s">
        <v>17</v>
      </c>
      <c r="D17" s="11">
        <v>9281.1</v>
      </c>
      <c r="E17" s="12">
        <v>-51.37</v>
      </c>
      <c r="F17" s="11">
        <f t="shared" si="1"/>
        <v>9229.73</v>
      </c>
      <c r="G17" s="24">
        <v>9057.82</v>
      </c>
      <c r="H17" s="24">
        <v>9057.82</v>
      </c>
      <c r="I17" s="13">
        <f t="shared" si="2"/>
        <v>171.90999999999985</v>
      </c>
      <c r="M17" s="15"/>
    </row>
    <row r="18" spans="2:13" ht="14.25" customHeight="1" x14ac:dyDescent="0.15">
      <c r="B18" s="9"/>
      <c r="C18" s="10" t="s">
        <v>18</v>
      </c>
      <c r="D18" s="11">
        <v>0</v>
      </c>
      <c r="E18" s="12">
        <v>0</v>
      </c>
      <c r="F18" s="11">
        <f t="shared" si="1"/>
        <v>0</v>
      </c>
      <c r="G18" s="24">
        <v>0</v>
      </c>
      <c r="H18" s="24">
        <v>0</v>
      </c>
      <c r="I18" s="13">
        <f t="shared" si="2"/>
        <v>0</v>
      </c>
      <c r="M18" s="15"/>
    </row>
    <row r="19" spans="2:13" ht="14.25" customHeight="1" x14ac:dyDescent="0.15">
      <c r="B19" s="9"/>
      <c r="C19" s="10" t="s">
        <v>19</v>
      </c>
      <c r="D19" s="11">
        <v>94.266999999999996</v>
      </c>
      <c r="E19" s="12">
        <v>39.75</v>
      </c>
      <c r="F19" s="11">
        <f t="shared" si="1"/>
        <v>134.017</v>
      </c>
      <c r="G19" s="24">
        <v>134.023</v>
      </c>
      <c r="H19" s="24">
        <v>134.023</v>
      </c>
      <c r="I19" s="13">
        <f t="shared" si="2"/>
        <v>-6.0000000000002274E-3</v>
      </c>
      <c r="K19" s="8"/>
    </row>
    <row r="20" spans="2:13" x14ac:dyDescent="0.15">
      <c r="B20" s="36" t="s">
        <v>20</v>
      </c>
      <c r="C20" s="37"/>
      <c r="D20" s="21">
        <f t="shared" ref="D20:I20" si="3">SUM(D21:D29)</f>
        <v>12704.76</v>
      </c>
      <c r="E20" s="21">
        <f t="shared" si="3"/>
        <v>-954.72999999999979</v>
      </c>
      <c r="F20" s="21">
        <f t="shared" si="3"/>
        <v>11750.03</v>
      </c>
      <c r="G20" s="21">
        <f t="shared" si="3"/>
        <v>11746.02</v>
      </c>
      <c r="H20" s="21">
        <f t="shared" si="3"/>
        <v>11746.02</v>
      </c>
      <c r="I20" s="22">
        <f t="shared" si="3"/>
        <v>4.0099999999999909</v>
      </c>
    </row>
    <row r="21" spans="2:13" ht="14.25" customHeight="1" x14ac:dyDescent="0.15">
      <c r="B21" s="9"/>
      <c r="C21" s="10" t="s">
        <v>21</v>
      </c>
      <c r="D21" s="11">
        <v>2812.1</v>
      </c>
      <c r="E21" s="12">
        <v>-1418.06</v>
      </c>
      <c r="F21" s="11">
        <f>D21+E21</f>
        <v>1394.04</v>
      </c>
      <c r="G21" s="12">
        <v>1389.97</v>
      </c>
      <c r="H21" s="12">
        <v>1389.97</v>
      </c>
      <c r="I21" s="13">
        <f>F21-G21</f>
        <v>4.0699999999999363</v>
      </c>
    </row>
    <row r="22" spans="2:13" ht="14.25" customHeight="1" x14ac:dyDescent="0.15">
      <c r="B22" s="9"/>
      <c r="C22" s="10" t="s">
        <v>22</v>
      </c>
      <c r="D22" s="11">
        <v>375.17</v>
      </c>
      <c r="E22" s="12">
        <v>332.61</v>
      </c>
      <c r="F22" s="11">
        <f t="shared" ref="F22:F29" si="4">D22+E22</f>
        <v>707.78</v>
      </c>
      <c r="G22" s="12">
        <v>707.79</v>
      </c>
      <c r="H22" s="12">
        <v>707.79</v>
      </c>
      <c r="I22" s="13">
        <f t="shared" ref="I22:I29" si="5">F22-G22</f>
        <v>-9.9999999999909051E-3</v>
      </c>
    </row>
    <row r="23" spans="2:13" ht="14.25" customHeight="1" x14ac:dyDescent="0.15">
      <c r="B23" s="9"/>
      <c r="C23" s="10" t="s">
        <v>23</v>
      </c>
      <c r="D23" s="11">
        <v>0</v>
      </c>
      <c r="E23" s="12">
        <v>0</v>
      </c>
      <c r="F23" s="11">
        <f t="shared" si="4"/>
        <v>0</v>
      </c>
      <c r="G23" s="12">
        <v>0</v>
      </c>
      <c r="H23" s="12">
        <v>0</v>
      </c>
      <c r="I23" s="13">
        <f t="shared" si="5"/>
        <v>0</v>
      </c>
    </row>
    <row r="24" spans="2:13" ht="14.25" customHeight="1" x14ac:dyDescent="0.15">
      <c r="B24" s="9"/>
      <c r="C24" s="10" t="s">
        <v>24</v>
      </c>
      <c r="D24" s="11">
        <v>7172.12</v>
      </c>
      <c r="E24" s="12">
        <v>793.98</v>
      </c>
      <c r="F24" s="11">
        <f t="shared" si="4"/>
        <v>7966.1</v>
      </c>
      <c r="G24" s="12">
        <v>7966.1</v>
      </c>
      <c r="H24" s="12">
        <v>7966.1</v>
      </c>
      <c r="I24" s="13">
        <f t="shared" si="5"/>
        <v>0</v>
      </c>
    </row>
    <row r="25" spans="2:13" ht="14.25" customHeight="1" x14ac:dyDescent="0.15">
      <c r="B25" s="9"/>
      <c r="C25" s="10" t="s">
        <v>25</v>
      </c>
      <c r="D25" s="11">
        <v>385.5</v>
      </c>
      <c r="E25" s="12">
        <v>-69.709999999999994</v>
      </c>
      <c r="F25" s="11">
        <f t="shared" si="4"/>
        <v>315.79000000000002</v>
      </c>
      <c r="G25" s="12">
        <v>315.82</v>
      </c>
      <c r="H25" s="12">
        <v>315.82</v>
      </c>
      <c r="I25" s="13">
        <f t="shared" si="5"/>
        <v>-2.9999999999972715E-2</v>
      </c>
    </row>
    <row r="26" spans="2:13" ht="14.25" customHeight="1" x14ac:dyDescent="0.15">
      <c r="B26" s="9"/>
      <c r="C26" s="10" t="s">
        <v>26</v>
      </c>
      <c r="D26" s="11">
        <v>217.27</v>
      </c>
      <c r="E26" s="12">
        <v>-46.19</v>
      </c>
      <c r="F26" s="11">
        <f>D26+E26</f>
        <v>171.08</v>
      </c>
      <c r="G26" s="12">
        <v>171.08</v>
      </c>
      <c r="H26" s="12">
        <v>171.08</v>
      </c>
      <c r="I26" s="13">
        <f t="shared" si="5"/>
        <v>0</v>
      </c>
    </row>
    <row r="27" spans="2:13" ht="14.25" customHeight="1" x14ac:dyDescent="0.15">
      <c r="B27" s="9"/>
      <c r="C27" s="10" t="s">
        <v>27</v>
      </c>
      <c r="D27" s="11">
        <v>726.5</v>
      </c>
      <c r="E27" s="12">
        <v>61.35</v>
      </c>
      <c r="F27" s="11">
        <f t="shared" si="4"/>
        <v>787.85</v>
      </c>
      <c r="G27" s="12">
        <v>787.86</v>
      </c>
      <c r="H27" s="12">
        <v>787.86</v>
      </c>
      <c r="I27" s="13">
        <f t="shared" si="5"/>
        <v>-9.9999999999909051E-3</v>
      </c>
    </row>
    <row r="28" spans="2:13" ht="14.25" customHeight="1" x14ac:dyDescent="0.15">
      <c r="B28" s="9"/>
      <c r="C28" s="10" t="s">
        <v>28</v>
      </c>
      <c r="D28" s="11">
        <v>0</v>
      </c>
      <c r="E28" s="12">
        <v>0</v>
      </c>
      <c r="F28" s="11">
        <f t="shared" si="4"/>
        <v>0</v>
      </c>
      <c r="G28" s="12">
        <v>0</v>
      </c>
      <c r="H28" s="12">
        <v>0</v>
      </c>
      <c r="I28" s="13">
        <f t="shared" si="5"/>
        <v>0</v>
      </c>
    </row>
    <row r="29" spans="2:13" ht="14.25" customHeight="1" x14ac:dyDescent="0.15">
      <c r="B29" s="9"/>
      <c r="C29" s="10" t="s">
        <v>29</v>
      </c>
      <c r="D29" s="11">
        <v>1016.1</v>
      </c>
      <c r="E29" s="12">
        <v>-608.71</v>
      </c>
      <c r="F29" s="11">
        <f t="shared" si="4"/>
        <v>407.39</v>
      </c>
      <c r="G29" s="12">
        <v>407.4</v>
      </c>
      <c r="H29" s="12">
        <v>407.4</v>
      </c>
      <c r="I29" s="13">
        <f t="shared" si="5"/>
        <v>-9.9999999999909051E-3</v>
      </c>
      <c r="K29" s="8"/>
    </row>
    <row r="30" spans="2:13" ht="14.25" customHeight="1" x14ac:dyDescent="0.15">
      <c r="B30" s="36" t="s">
        <v>30</v>
      </c>
      <c r="C30" s="37"/>
      <c r="D30" s="21">
        <f t="shared" ref="D30:I30" si="6">SUM(D31:D39)</f>
        <v>14120.72</v>
      </c>
      <c r="E30" s="21">
        <f t="shared" si="6"/>
        <v>-825.5999999999998</v>
      </c>
      <c r="F30" s="21">
        <f t="shared" si="6"/>
        <v>13295.119999999999</v>
      </c>
      <c r="G30" s="21">
        <f t="shared" si="6"/>
        <v>13292.41</v>
      </c>
      <c r="H30" s="21">
        <f t="shared" si="6"/>
        <v>13292.41</v>
      </c>
      <c r="I30" s="22">
        <f t="shared" si="6"/>
        <v>2.7099999999995603</v>
      </c>
    </row>
    <row r="31" spans="2:13" ht="14.25" customHeight="1" x14ac:dyDescent="0.15">
      <c r="B31" s="9"/>
      <c r="C31" s="10" t="s">
        <v>31</v>
      </c>
      <c r="D31" s="11">
        <v>2233.4</v>
      </c>
      <c r="E31" s="12">
        <v>-653.46</v>
      </c>
      <c r="F31" s="11">
        <f>D31+E31</f>
        <v>1579.94</v>
      </c>
      <c r="G31" s="12">
        <v>1579.94</v>
      </c>
      <c r="H31" s="12">
        <v>1579.94</v>
      </c>
      <c r="I31" s="13">
        <f t="shared" ref="I31:I39" si="7">F31-G31</f>
        <v>0</v>
      </c>
    </row>
    <row r="32" spans="2:13" ht="14.25" customHeight="1" x14ac:dyDescent="0.15">
      <c r="B32" s="9"/>
      <c r="C32" s="35" t="s">
        <v>32</v>
      </c>
      <c r="D32" s="11">
        <v>20.79</v>
      </c>
      <c r="E32" s="12">
        <v>-4.43</v>
      </c>
      <c r="F32" s="11">
        <f t="shared" ref="F32:F38" si="8">D32+E32</f>
        <v>16.36</v>
      </c>
      <c r="G32" s="12">
        <v>16.350000000000001</v>
      </c>
      <c r="H32" s="12">
        <v>16.350000000000001</v>
      </c>
      <c r="I32" s="13">
        <f t="shared" si="7"/>
        <v>9.9999999999980105E-3</v>
      </c>
    </row>
    <row r="33" spans="2:9" ht="14.25" customHeight="1" x14ac:dyDescent="0.15">
      <c r="B33" s="9"/>
      <c r="C33" s="10" t="s">
        <v>33</v>
      </c>
      <c r="D33" s="11">
        <v>5068.2</v>
      </c>
      <c r="E33" s="12">
        <v>260.61</v>
      </c>
      <c r="F33" s="11">
        <f t="shared" si="8"/>
        <v>5328.8099999999995</v>
      </c>
      <c r="G33" s="12">
        <v>5328.78</v>
      </c>
      <c r="H33" s="12">
        <v>5328.78</v>
      </c>
      <c r="I33" s="13">
        <f t="shared" si="7"/>
        <v>2.9999999999745341E-2</v>
      </c>
    </row>
    <row r="34" spans="2:9" ht="14.25" customHeight="1" x14ac:dyDescent="0.15">
      <c r="B34" s="9"/>
      <c r="C34" s="35" t="s">
        <v>34</v>
      </c>
      <c r="D34" s="11">
        <v>524.4</v>
      </c>
      <c r="E34" s="12">
        <v>780.86</v>
      </c>
      <c r="F34" s="11">
        <f t="shared" si="8"/>
        <v>1305.26</v>
      </c>
      <c r="G34" s="12">
        <v>1305.26</v>
      </c>
      <c r="H34" s="12">
        <v>1305.26</v>
      </c>
      <c r="I34" s="13">
        <f t="shared" si="7"/>
        <v>0</v>
      </c>
    </row>
    <row r="35" spans="2:9" ht="14.25" customHeight="1" x14ac:dyDescent="0.15">
      <c r="B35" s="9"/>
      <c r="C35" s="10" t="s">
        <v>35</v>
      </c>
      <c r="D35" s="11">
        <v>4121.7</v>
      </c>
      <c r="E35" s="12">
        <v>-1304.8499999999999</v>
      </c>
      <c r="F35" s="11">
        <f t="shared" si="8"/>
        <v>2816.85</v>
      </c>
      <c r="G35" s="12">
        <v>2816.86</v>
      </c>
      <c r="H35" s="12">
        <v>2816.86</v>
      </c>
      <c r="I35" s="13">
        <f t="shared" si="7"/>
        <v>-1.0000000000218279E-2</v>
      </c>
    </row>
    <row r="36" spans="2:9" ht="14.25" customHeight="1" x14ac:dyDescent="0.15">
      <c r="B36" s="9"/>
      <c r="C36" s="10" t="s">
        <v>36</v>
      </c>
      <c r="D36" s="11">
        <v>130.49</v>
      </c>
      <c r="E36" s="12">
        <v>-48.66</v>
      </c>
      <c r="F36" s="11">
        <f t="shared" si="8"/>
        <v>81.830000000000013</v>
      </c>
      <c r="G36" s="12">
        <v>81.819999999999993</v>
      </c>
      <c r="H36" s="12">
        <v>81.819999999999993</v>
      </c>
      <c r="I36" s="13">
        <f>F36-G36</f>
        <v>1.0000000000019327E-2</v>
      </c>
    </row>
    <row r="37" spans="2:9" ht="14.25" customHeight="1" x14ac:dyDescent="0.15">
      <c r="B37" s="9"/>
      <c r="C37" s="10" t="s">
        <v>37</v>
      </c>
      <c r="D37" s="11">
        <v>116.6</v>
      </c>
      <c r="E37" s="12">
        <v>-91.21</v>
      </c>
      <c r="F37" s="11">
        <f t="shared" si="8"/>
        <v>25.39</v>
      </c>
      <c r="G37" s="12">
        <v>22.77</v>
      </c>
      <c r="H37" s="12">
        <v>22.77</v>
      </c>
      <c r="I37" s="13">
        <f t="shared" si="7"/>
        <v>2.620000000000001</v>
      </c>
    </row>
    <row r="38" spans="2:9" ht="14.25" customHeight="1" x14ac:dyDescent="0.15">
      <c r="B38" s="9"/>
      <c r="C38" s="10" t="s">
        <v>38</v>
      </c>
      <c r="D38" s="11">
        <v>301.2</v>
      </c>
      <c r="E38" s="12">
        <v>-278.33999999999997</v>
      </c>
      <c r="F38" s="11">
        <f t="shared" si="8"/>
        <v>22.860000000000014</v>
      </c>
      <c r="G38" s="12">
        <v>22.81</v>
      </c>
      <c r="H38" s="12">
        <v>22.81</v>
      </c>
      <c r="I38" s="13">
        <f t="shared" si="7"/>
        <v>5.0000000000014921E-2</v>
      </c>
    </row>
    <row r="39" spans="2:9" ht="14.25" customHeight="1" x14ac:dyDescent="0.15">
      <c r="B39" s="9"/>
      <c r="C39" s="10" t="s">
        <v>39</v>
      </c>
      <c r="D39" s="11">
        <v>1603.94</v>
      </c>
      <c r="E39" s="12">
        <v>513.88</v>
      </c>
      <c r="F39" s="11">
        <f>D39+E39</f>
        <v>2117.8200000000002</v>
      </c>
      <c r="G39" s="12">
        <v>2117.8200000000002</v>
      </c>
      <c r="H39" s="12">
        <v>2117.8200000000002</v>
      </c>
      <c r="I39" s="13">
        <f t="shared" si="7"/>
        <v>0</v>
      </c>
    </row>
    <row r="40" spans="2:9" ht="14.25" customHeight="1" x14ac:dyDescent="0.15">
      <c r="B40" s="36" t="s">
        <v>40</v>
      </c>
      <c r="C40" s="37"/>
      <c r="D40" s="21">
        <f t="shared" ref="D40:I40" si="9">SUM(D41:D49)</f>
        <v>568.57000000000005</v>
      </c>
      <c r="E40" s="21">
        <f t="shared" si="9"/>
        <v>-112.9</v>
      </c>
      <c r="F40" s="21">
        <f t="shared" si="9"/>
        <v>455.67000000000007</v>
      </c>
      <c r="G40" s="21">
        <f t="shared" si="9"/>
        <v>68.7</v>
      </c>
      <c r="H40" s="21">
        <f t="shared" si="9"/>
        <v>68.7</v>
      </c>
      <c r="I40" s="22">
        <f t="shared" si="9"/>
        <v>386.97000000000008</v>
      </c>
    </row>
    <row r="41" spans="2:9" ht="14.25" customHeight="1" x14ac:dyDescent="0.15">
      <c r="B41" s="9"/>
      <c r="C41" s="10" t="s">
        <v>41</v>
      </c>
      <c r="D41" s="12">
        <v>0</v>
      </c>
      <c r="E41" s="12">
        <v>0</v>
      </c>
      <c r="F41" s="12">
        <f t="shared" ref="F41:F49" si="10">D41+E41</f>
        <v>0</v>
      </c>
      <c r="G41" s="12">
        <v>0</v>
      </c>
      <c r="H41" s="12">
        <v>0</v>
      </c>
      <c r="I41" s="13">
        <f t="shared" ref="I41:I49" si="11">F41-G41</f>
        <v>0</v>
      </c>
    </row>
    <row r="42" spans="2:9" ht="14.25" customHeight="1" x14ac:dyDescent="0.15">
      <c r="B42" s="9"/>
      <c r="C42" s="10" t="s">
        <v>42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 x14ac:dyDescent="0.15">
      <c r="B43" s="9"/>
      <c r="C43" s="10" t="s">
        <v>43</v>
      </c>
      <c r="D43" s="12">
        <v>568.57000000000005</v>
      </c>
      <c r="E43" s="12">
        <v>-112.9</v>
      </c>
      <c r="F43" s="12">
        <f t="shared" si="10"/>
        <v>455.67000000000007</v>
      </c>
      <c r="G43" s="12">
        <v>68.7</v>
      </c>
      <c r="H43" s="12">
        <v>68.7</v>
      </c>
      <c r="I43" s="13">
        <f t="shared" si="11"/>
        <v>386.97000000000008</v>
      </c>
    </row>
    <row r="44" spans="2:9" ht="14.25" customHeight="1" x14ac:dyDescent="0.15">
      <c r="B44" s="9"/>
      <c r="C44" s="35" t="s">
        <v>44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 x14ac:dyDescent="0.15">
      <c r="B45" s="9"/>
      <c r="C45" s="10" t="s">
        <v>45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 x14ac:dyDescent="0.15">
      <c r="B46" s="9"/>
      <c r="C46" s="10" t="s">
        <v>46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 x14ac:dyDescent="0.15">
      <c r="B47" s="9"/>
      <c r="C47" s="10" t="s">
        <v>47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 x14ac:dyDescent="0.15">
      <c r="B48" s="9"/>
      <c r="C48" s="10" t="s">
        <v>48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 x14ac:dyDescent="0.15">
      <c r="B49" s="9"/>
      <c r="C49" s="10" t="s">
        <v>49</v>
      </c>
      <c r="D49" s="12">
        <v>0</v>
      </c>
      <c r="E49" s="12">
        <v>0</v>
      </c>
      <c r="F49" s="12">
        <f t="shared" si="10"/>
        <v>0</v>
      </c>
      <c r="G49" s="12">
        <v>0</v>
      </c>
      <c r="H49" s="12">
        <v>0</v>
      </c>
      <c r="I49" s="13">
        <f t="shared" si="11"/>
        <v>0</v>
      </c>
      <c r="K49" s="15"/>
      <c r="L49" s="23"/>
      <c r="N49" s="1">
        <f>+SUM(N50:N58)</f>
        <v>1096.1000000000001</v>
      </c>
    </row>
    <row r="50" spans="2:15" ht="14.25" customHeight="1" x14ac:dyDescent="0.15">
      <c r="B50" s="36" t="s">
        <v>50</v>
      </c>
      <c r="C50" s="37"/>
      <c r="D50" s="21">
        <f t="shared" ref="D50:I50" si="12">SUM(D51:D59)</f>
        <v>13810.2</v>
      </c>
      <c r="E50" s="21">
        <f>SUM(E51:E59)</f>
        <v>20</v>
      </c>
      <c r="F50" s="21">
        <f t="shared" si="12"/>
        <v>13830.2</v>
      </c>
      <c r="G50" s="21">
        <f t="shared" si="12"/>
        <v>3459.99</v>
      </c>
      <c r="H50" s="21">
        <f>SUM(H51:H59)</f>
        <v>3459.99</v>
      </c>
      <c r="I50" s="22">
        <f t="shared" si="12"/>
        <v>10370.209999999999</v>
      </c>
      <c r="N50" s="1">
        <v>1009.2</v>
      </c>
      <c r="O50" s="23">
        <f t="shared" ref="O50:O58" si="13">+N50-H50</f>
        <v>-2450.79</v>
      </c>
    </row>
    <row r="51" spans="2:15" ht="14.25" customHeight="1" x14ac:dyDescent="0.15">
      <c r="B51" s="9"/>
      <c r="C51" s="10" t="s">
        <v>51</v>
      </c>
      <c r="D51" s="11">
        <v>5311.6</v>
      </c>
      <c r="E51" s="12">
        <v>20</v>
      </c>
      <c r="F51" s="11">
        <f t="shared" ref="F51:F59" si="14">D51+E51</f>
        <v>5331.6</v>
      </c>
      <c r="G51" s="24">
        <v>1937.19</v>
      </c>
      <c r="H51" s="24">
        <v>1937.19</v>
      </c>
      <c r="I51" s="13">
        <f t="shared" ref="I51:I59" si="15">F51-G51</f>
        <v>3394.4100000000003</v>
      </c>
      <c r="N51" s="1">
        <v>19.2</v>
      </c>
      <c r="O51" s="23">
        <f t="shared" si="13"/>
        <v>-1917.99</v>
      </c>
    </row>
    <row r="52" spans="2:15" ht="14.25" customHeight="1" x14ac:dyDescent="0.15">
      <c r="B52" s="9"/>
      <c r="C52" s="10" t="s">
        <v>52</v>
      </c>
      <c r="D52" s="11">
        <v>676.3</v>
      </c>
      <c r="E52" s="12">
        <v>0</v>
      </c>
      <c r="F52" s="11">
        <f t="shared" si="14"/>
        <v>676.3</v>
      </c>
      <c r="G52" s="24">
        <v>0</v>
      </c>
      <c r="H52" s="24">
        <v>0</v>
      </c>
      <c r="I52" s="13">
        <f t="shared" si="15"/>
        <v>676.3</v>
      </c>
      <c r="K52" s="15"/>
      <c r="N52" s="1">
        <v>5.6</v>
      </c>
      <c r="O52" s="23">
        <f t="shared" si="13"/>
        <v>5.6</v>
      </c>
    </row>
    <row r="53" spans="2:15" ht="14.25" customHeight="1" x14ac:dyDescent="0.15">
      <c r="B53" s="9"/>
      <c r="C53" s="10" t="s">
        <v>53</v>
      </c>
      <c r="D53" s="11">
        <v>1267.7</v>
      </c>
      <c r="E53" s="12">
        <v>0</v>
      </c>
      <c r="F53" s="11">
        <f t="shared" si="14"/>
        <v>1267.7</v>
      </c>
      <c r="G53" s="24">
        <v>0</v>
      </c>
      <c r="H53" s="24">
        <v>0</v>
      </c>
      <c r="I53" s="13">
        <f t="shared" si="15"/>
        <v>1267.7</v>
      </c>
      <c r="O53" s="23">
        <f t="shared" si="13"/>
        <v>0</v>
      </c>
    </row>
    <row r="54" spans="2:15" ht="14.25" customHeight="1" x14ac:dyDescent="0.15">
      <c r="B54" s="9"/>
      <c r="C54" s="10" t="s">
        <v>54</v>
      </c>
      <c r="D54" s="11">
        <v>500</v>
      </c>
      <c r="E54" s="12">
        <v>0</v>
      </c>
      <c r="F54" s="11">
        <f>D54+E54</f>
        <v>500</v>
      </c>
      <c r="G54" s="24">
        <v>0</v>
      </c>
      <c r="H54" s="24">
        <v>0</v>
      </c>
      <c r="I54" s="13">
        <f t="shared" si="15"/>
        <v>500</v>
      </c>
      <c r="O54" s="23">
        <f t="shared" si="13"/>
        <v>0</v>
      </c>
    </row>
    <row r="55" spans="2:15" ht="14.25" customHeight="1" x14ac:dyDescent="0.15">
      <c r="B55" s="9"/>
      <c r="C55" s="10" t="s">
        <v>55</v>
      </c>
      <c r="D55" s="11">
        <v>0</v>
      </c>
      <c r="E55" s="12">
        <v>0</v>
      </c>
      <c r="F55" s="11">
        <f>D55+E55</f>
        <v>0</v>
      </c>
      <c r="G55" s="24">
        <v>0</v>
      </c>
      <c r="H55" s="24">
        <v>0</v>
      </c>
      <c r="I55" s="13">
        <f t="shared" si="15"/>
        <v>0</v>
      </c>
      <c r="N55" s="1">
        <v>55.2</v>
      </c>
      <c r="O55" s="23">
        <f t="shared" si="13"/>
        <v>55.2</v>
      </c>
    </row>
    <row r="56" spans="2:15" ht="14.25" customHeight="1" x14ac:dyDescent="0.15">
      <c r="B56" s="9"/>
      <c r="C56" s="10" t="s">
        <v>56</v>
      </c>
      <c r="D56" s="11">
        <v>4014.8</v>
      </c>
      <c r="E56" s="12">
        <v>0</v>
      </c>
      <c r="F56" s="11">
        <f t="shared" si="14"/>
        <v>4014.8</v>
      </c>
      <c r="G56" s="24">
        <v>0</v>
      </c>
      <c r="H56" s="24">
        <v>0</v>
      </c>
      <c r="I56" s="13">
        <f t="shared" si="15"/>
        <v>4014.8</v>
      </c>
      <c r="O56" s="23">
        <f t="shared" si="13"/>
        <v>0</v>
      </c>
    </row>
    <row r="57" spans="2:15" ht="14.25" customHeight="1" x14ac:dyDescent="0.15">
      <c r="B57" s="9"/>
      <c r="C57" s="10" t="s">
        <v>57</v>
      </c>
      <c r="D57" s="11">
        <v>0</v>
      </c>
      <c r="E57" s="12">
        <v>0</v>
      </c>
      <c r="F57" s="11">
        <f t="shared" si="14"/>
        <v>0</v>
      </c>
      <c r="G57" s="24">
        <v>0</v>
      </c>
      <c r="H57" s="24">
        <v>0</v>
      </c>
      <c r="I57" s="13">
        <f t="shared" si="15"/>
        <v>0</v>
      </c>
      <c r="O57" s="23">
        <f t="shared" si="13"/>
        <v>0</v>
      </c>
    </row>
    <row r="58" spans="2:15" ht="14.25" customHeight="1" x14ac:dyDescent="0.15">
      <c r="B58" s="9"/>
      <c r="C58" s="10" t="s">
        <v>58</v>
      </c>
      <c r="D58" s="11">
        <v>0</v>
      </c>
      <c r="E58" s="12">
        <v>0</v>
      </c>
      <c r="F58" s="11">
        <f t="shared" si="14"/>
        <v>0</v>
      </c>
      <c r="G58" s="24">
        <v>0</v>
      </c>
      <c r="H58" s="24">
        <v>0</v>
      </c>
      <c r="I58" s="13">
        <f t="shared" si="15"/>
        <v>0</v>
      </c>
      <c r="N58" s="1">
        <v>6.9</v>
      </c>
      <c r="O58" s="23">
        <f t="shared" si="13"/>
        <v>6.9</v>
      </c>
    </row>
    <row r="59" spans="2:15" ht="14.25" customHeight="1" x14ac:dyDescent="0.15">
      <c r="B59" s="9"/>
      <c r="C59" s="10" t="s">
        <v>59</v>
      </c>
      <c r="D59" s="11">
        <v>2039.8</v>
      </c>
      <c r="E59" s="12">
        <v>0</v>
      </c>
      <c r="F59" s="11">
        <f t="shared" si="14"/>
        <v>2039.8</v>
      </c>
      <c r="G59" s="24">
        <v>1522.8</v>
      </c>
      <c r="H59" s="24">
        <v>1522.8</v>
      </c>
      <c r="I59" s="13">
        <f t="shared" si="15"/>
        <v>517</v>
      </c>
    </row>
    <row r="60" spans="2:15" ht="14.25" customHeight="1" x14ac:dyDescent="0.15">
      <c r="B60" s="36" t="s">
        <v>60</v>
      </c>
      <c r="C60" s="37"/>
      <c r="D60" s="21">
        <f t="shared" ref="D60:I60" si="16">SUM(D61:D63)</f>
        <v>0</v>
      </c>
      <c r="E60" s="21">
        <f t="shared" si="16"/>
        <v>5255.36</v>
      </c>
      <c r="F60" s="21">
        <f t="shared" si="16"/>
        <v>5255.36</v>
      </c>
      <c r="G60" s="21">
        <f t="shared" si="16"/>
        <v>4637.9399999999996</v>
      </c>
      <c r="H60" s="21">
        <f>SUM(H61:H63)</f>
        <v>4637.9399999999996</v>
      </c>
      <c r="I60" s="22">
        <f t="shared" si="16"/>
        <v>617.42000000000007</v>
      </c>
    </row>
    <row r="61" spans="2:15" ht="14.25" customHeight="1" x14ac:dyDescent="0.15">
      <c r="B61" s="9"/>
      <c r="C61" s="10" t="s">
        <v>61</v>
      </c>
      <c r="D61" s="12">
        <v>0</v>
      </c>
      <c r="E61" s="12">
        <v>5255.36</v>
      </c>
      <c r="F61" s="12">
        <f>D61+E61</f>
        <v>5255.36</v>
      </c>
      <c r="G61" s="21">
        <v>4637.9399999999996</v>
      </c>
      <c r="H61" s="21">
        <v>4637.9399999999996</v>
      </c>
      <c r="I61" s="13">
        <f>F61-G61</f>
        <v>617.42000000000007</v>
      </c>
    </row>
    <row r="62" spans="2:15" ht="14.25" customHeight="1" x14ac:dyDescent="0.15">
      <c r="B62" s="9"/>
      <c r="C62" s="10" t="s">
        <v>62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 x14ac:dyDescent="0.15">
      <c r="B63" s="9"/>
      <c r="C63" s="10" t="s">
        <v>63</v>
      </c>
      <c r="D63" s="12">
        <v>0</v>
      </c>
      <c r="E63" s="12">
        <v>0</v>
      </c>
      <c r="F63" s="12">
        <f>D63+E63</f>
        <v>0</v>
      </c>
      <c r="G63" s="12">
        <v>0</v>
      </c>
      <c r="H63" s="21">
        <v>0</v>
      </c>
      <c r="I63" s="13">
        <f>F63-G63</f>
        <v>0</v>
      </c>
    </row>
    <row r="64" spans="2:15" ht="14.25" customHeight="1" x14ac:dyDescent="0.15">
      <c r="B64" s="36" t="s">
        <v>64</v>
      </c>
      <c r="C64" s="37"/>
      <c r="D64" s="21">
        <f t="shared" ref="D64:I64" si="17">SUM(D65:D71)</f>
        <v>0</v>
      </c>
      <c r="E64" s="21">
        <f t="shared" si="17"/>
        <v>0</v>
      </c>
      <c r="F64" s="21">
        <f t="shared" si="17"/>
        <v>0</v>
      </c>
      <c r="G64" s="21">
        <f t="shared" si="17"/>
        <v>0</v>
      </c>
      <c r="H64" s="21">
        <f>SUM(H65:H71)</f>
        <v>0</v>
      </c>
      <c r="I64" s="22">
        <f t="shared" si="17"/>
        <v>0</v>
      </c>
    </row>
    <row r="65" spans="2:11" ht="14.25" customHeight="1" x14ac:dyDescent="0.15">
      <c r="B65" s="9"/>
      <c r="C65" s="10" t="s">
        <v>65</v>
      </c>
      <c r="D65" s="12">
        <v>0</v>
      </c>
      <c r="E65" s="12">
        <v>0</v>
      </c>
      <c r="F65" s="12">
        <f t="shared" ref="F65:F71" si="18">D65+E65</f>
        <v>0</v>
      </c>
      <c r="G65" s="12">
        <v>0</v>
      </c>
      <c r="H65" s="12">
        <v>0</v>
      </c>
      <c r="I65" s="13">
        <f t="shared" ref="I65:I71" si="19">F65-G65</f>
        <v>0</v>
      </c>
      <c r="K65" s="25"/>
    </row>
    <row r="66" spans="2:11" ht="14.25" customHeight="1" x14ac:dyDescent="0.15">
      <c r="B66" s="9"/>
      <c r="C66" s="10" t="s">
        <v>66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 x14ac:dyDescent="0.15">
      <c r="B67" s="9"/>
      <c r="C67" s="10" t="s">
        <v>67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 x14ac:dyDescent="0.15">
      <c r="B68" s="9"/>
      <c r="C68" s="10" t="s">
        <v>68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 x14ac:dyDescent="0.15">
      <c r="B69" s="9"/>
      <c r="C69" s="10" t="s">
        <v>69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 x14ac:dyDescent="0.15">
      <c r="B70" s="9"/>
      <c r="C70" s="10" t="s">
        <v>70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 x14ac:dyDescent="0.15">
      <c r="B71" s="9"/>
      <c r="C71" s="10" t="s">
        <v>71</v>
      </c>
      <c r="D71" s="12">
        <v>0</v>
      </c>
      <c r="E71" s="12">
        <v>0</v>
      </c>
      <c r="F71" s="12">
        <f t="shared" si="18"/>
        <v>0</v>
      </c>
      <c r="G71" s="12">
        <v>0</v>
      </c>
      <c r="H71" s="12">
        <v>0</v>
      </c>
      <c r="I71" s="13">
        <f t="shared" si="19"/>
        <v>0</v>
      </c>
    </row>
    <row r="72" spans="2:11" ht="14.25" customHeight="1" x14ac:dyDescent="0.15">
      <c r="B72" s="36" t="s">
        <v>72</v>
      </c>
      <c r="C72" s="37"/>
      <c r="D72" s="21">
        <f t="shared" ref="D72:I72" si="20">SUM(D73:D75)</f>
        <v>0</v>
      </c>
      <c r="E72" s="21">
        <f t="shared" si="20"/>
        <v>0</v>
      </c>
      <c r="F72" s="21">
        <f t="shared" si="20"/>
        <v>0</v>
      </c>
      <c r="G72" s="21">
        <f t="shared" si="20"/>
        <v>0</v>
      </c>
      <c r="H72" s="21">
        <f>SUM(H73:H75)</f>
        <v>0</v>
      </c>
      <c r="I72" s="22">
        <f t="shared" si="20"/>
        <v>0</v>
      </c>
    </row>
    <row r="73" spans="2:11" ht="14.25" customHeight="1" x14ac:dyDescent="0.15">
      <c r="B73" s="9"/>
      <c r="C73" s="10" t="s">
        <v>73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 x14ac:dyDescent="0.15">
      <c r="B74" s="9"/>
      <c r="C74" s="10" t="s">
        <v>74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 x14ac:dyDescent="0.15">
      <c r="B75" s="9"/>
      <c r="C75" s="10" t="s">
        <v>75</v>
      </c>
      <c r="D75" s="12">
        <v>0</v>
      </c>
      <c r="E75" s="12">
        <v>0</v>
      </c>
      <c r="F75" s="12">
        <f>D75+E75</f>
        <v>0</v>
      </c>
      <c r="G75" s="12">
        <v>0</v>
      </c>
      <c r="H75" s="12">
        <v>0</v>
      </c>
      <c r="I75" s="13">
        <f>F75-G75</f>
        <v>0</v>
      </c>
    </row>
    <row r="76" spans="2:11" ht="14.25" customHeight="1" x14ac:dyDescent="0.15">
      <c r="B76" s="36" t="s">
        <v>76</v>
      </c>
      <c r="C76" s="37"/>
      <c r="D76" s="21">
        <f t="shared" ref="D76:I76" si="21">SUM(D77:D83)</f>
        <v>0</v>
      </c>
      <c r="E76" s="21">
        <f t="shared" si="21"/>
        <v>199.92</v>
      </c>
      <c r="F76" s="21">
        <f t="shared" si="21"/>
        <v>199.92</v>
      </c>
      <c r="G76" s="21">
        <f t="shared" si="21"/>
        <v>199.92</v>
      </c>
      <c r="H76" s="21">
        <f>SUM(H77:H83)</f>
        <v>199.92</v>
      </c>
      <c r="I76" s="22">
        <f t="shared" si="21"/>
        <v>0</v>
      </c>
    </row>
    <row r="77" spans="2:11" ht="14.25" customHeight="1" x14ac:dyDescent="0.15">
      <c r="B77" s="9"/>
      <c r="C77" s="10" t="s">
        <v>77</v>
      </c>
      <c r="D77" s="12">
        <v>0</v>
      </c>
      <c r="E77" s="12">
        <v>0</v>
      </c>
      <c r="F77" s="12">
        <f t="shared" ref="F77:F83" si="22">D77+E77</f>
        <v>0</v>
      </c>
      <c r="G77" s="12">
        <v>0</v>
      </c>
      <c r="H77" s="12">
        <v>0</v>
      </c>
      <c r="I77" s="13">
        <f t="shared" ref="I77:I83" si="23">F77-G77</f>
        <v>0</v>
      </c>
    </row>
    <row r="78" spans="2:11" ht="14.25" customHeight="1" x14ac:dyDescent="0.15">
      <c r="B78" s="9"/>
      <c r="C78" s="10" t="s">
        <v>78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 x14ac:dyDescent="0.15">
      <c r="B79" s="9"/>
      <c r="C79" s="10" t="s">
        <v>79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 t="shared" si="23"/>
        <v>0</v>
      </c>
    </row>
    <row r="80" spans="2:11" ht="14.25" customHeight="1" x14ac:dyDescent="0.15">
      <c r="B80" s="9"/>
      <c r="C80" s="10" t="s">
        <v>80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>F80-G80</f>
        <v>0</v>
      </c>
    </row>
    <row r="81" spans="2:13" ht="14.25" customHeight="1" x14ac:dyDescent="0.15">
      <c r="B81" s="9"/>
      <c r="C81" s="10" t="s">
        <v>81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x14ac:dyDescent="0.2">
      <c r="B82" s="9"/>
      <c r="C82" s="10" t="s">
        <v>82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 x14ac:dyDescent="0.25">
      <c r="B83" s="9"/>
      <c r="C83" s="10" t="s">
        <v>83</v>
      </c>
      <c r="D83" s="12">
        <v>0</v>
      </c>
      <c r="E83" s="12">
        <v>199.92</v>
      </c>
      <c r="F83" s="12">
        <f t="shared" si="22"/>
        <v>199.92</v>
      </c>
      <c r="G83" s="12">
        <v>199.92</v>
      </c>
      <c r="H83" s="12">
        <v>199.92</v>
      </c>
      <c r="I83" s="13">
        <f t="shared" si="23"/>
        <v>0</v>
      </c>
      <c r="K83" s="30"/>
    </row>
    <row r="84" spans="2:13" ht="10.5" customHeight="1" thickBot="1" x14ac:dyDescent="0.2">
      <c r="B84" s="27"/>
      <c r="C84" s="28" t="s">
        <v>84</v>
      </c>
      <c r="D84" s="29">
        <f t="shared" ref="D84:I84" si="24">D12+D20+D30+D40+D50+D60+D64+D72+D76</f>
        <v>114114.91700000002</v>
      </c>
      <c r="E84" s="29">
        <f t="shared" si="24"/>
        <v>6727.27</v>
      </c>
      <c r="F84" s="29">
        <f>F12+F20+F30+F40+F50+F60+F64+F72+F76</f>
        <v>120842.18699999999</v>
      </c>
      <c r="G84" s="29">
        <f t="shared" si="24"/>
        <v>109254.87300000001</v>
      </c>
      <c r="H84" s="29">
        <f>H12+H20+H30+H40+H50+H60+H64+H72+H76</f>
        <v>109254.87300000001</v>
      </c>
      <c r="I84" s="29">
        <f t="shared" si="24"/>
        <v>11587.313999999993</v>
      </c>
    </row>
    <row r="85" spans="2:13" x14ac:dyDescent="0.15">
      <c r="L85" s="23"/>
    </row>
    <row r="86" spans="2:13" x14ac:dyDescent="0.15">
      <c r="D86" s="23"/>
      <c r="E86" s="23"/>
      <c r="H86" s="31"/>
      <c r="K86" s="23"/>
    </row>
    <row r="87" spans="2:13" x14ac:dyDescent="0.15">
      <c r="H87" s="23"/>
    </row>
    <row r="89" spans="2:13" x14ac:dyDescent="0.15">
      <c r="E89" s="32"/>
    </row>
    <row r="90" spans="2:13" x14ac:dyDescent="0.15">
      <c r="E90" s="32"/>
    </row>
    <row r="91" spans="2:13" x14ac:dyDescent="0.15">
      <c r="E91" s="32"/>
    </row>
    <row r="92" spans="2:13" x14ac:dyDescent="0.15">
      <c r="E92" s="32"/>
      <c r="F92" s="32"/>
    </row>
    <row r="93" spans="2:13" x14ac:dyDescent="0.15">
      <c r="E93" s="32"/>
      <c r="F93" s="32"/>
    </row>
    <row r="94" spans="2:13" x14ac:dyDescent="0.15">
      <c r="E94" s="32"/>
      <c r="F94" s="32"/>
    </row>
    <row r="95" spans="2:13" x14ac:dyDescent="0.15">
      <c r="E95" s="32"/>
      <c r="F95" s="32"/>
    </row>
    <row r="96" spans="2:13" x14ac:dyDescent="0.15">
      <c r="F96" s="32"/>
    </row>
  </sheetData>
  <mergeCells count="17"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9:C11"/>
    <mergeCell ref="B12:C12"/>
    <mergeCell ref="B20:C20"/>
    <mergeCell ref="B30:C30"/>
    <mergeCell ref="B40:C40"/>
    <mergeCell ref="B50:C50"/>
    <mergeCell ref="B60:C60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2020-02-05T21:32:52Z</cp:lastPrinted>
  <dcterms:created xsi:type="dcterms:W3CDTF">2019-10-23T17:11:57Z</dcterms:created>
  <dcterms:modified xsi:type="dcterms:W3CDTF">2022-02-09T18:34:22Z</dcterms:modified>
</cp:coreProperties>
</file>